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795ac5a37c5f0c/Excel/SEHLS/Competitions/2022/"/>
    </mc:Choice>
  </mc:AlternateContent>
  <xr:revisionPtr revIDLastSave="53" documentId="8_{F79C6023-13EB-48FA-9485-F54D1DCC64A7}" xr6:coauthVersionLast="47" xr6:coauthVersionMax="47" xr10:uidLastSave="{19A3BB49-3962-40D9-8621-8F437C637522}"/>
  <bookViews>
    <workbookView xWindow="-98" yWindow="-98" windowWidth="22695" windowHeight="14595" xr2:uid="{9373A1F8-04D0-4FF6-93FD-41444CC8E6F9}"/>
  </bookViews>
  <sheets>
    <sheet name="Results Table" sheetId="1" r:id="rId1"/>
    <sheet name="Priz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11" i="1"/>
  <c r="G12" i="1"/>
  <c r="G13" i="1"/>
  <c r="G14" i="1"/>
  <c r="G15" i="1"/>
  <c r="G16" i="1"/>
  <c r="G17" i="1"/>
  <c r="G18" i="1"/>
  <c r="G6" i="1"/>
  <c r="G7" i="1"/>
  <c r="G8" i="1"/>
  <c r="G9" i="1"/>
  <c r="G10" i="1"/>
  <c r="G5" i="1"/>
  <c r="M13" i="2"/>
  <c r="M12" i="2"/>
  <c r="M11" i="2"/>
  <c r="M10" i="2"/>
  <c r="M9" i="2"/>
  <c r="M8" i="2"/>
  <c r="M7" i="2"/>
  <c r="M6" i="2"/>
  <c r="M5" i="2"/>
  <c r="H47" i="1"/>
  <c r="H46" i="1"/>
  <c r="H45" i="1"/>
  <c r="H44" i="1"/>
  <c r="H43" i="1"/>
  <c r="H42" i="1"/>
  <c r="H41" i="1"/>
  <c r="H40" i="1"/>
  <c r="H39" i="1"/>
  <c r="H35" i="1"/>
  <c r="B35" i="1"/>
  <c r="I35" i="1" s="1"/>
  <c r="H34" i="1"/>
  <c r="B34" i="1"/>
  <c r="I34" i="1" s="1"/>
  <c r="H33" i="1"/>
  <c r="B33" i="1"/>
  <c r="I33" i="1" s="1"/>
  <c r="H32" i="1"/>
  <c r="B32" i="1"/>
  <c r="I32" i="1" s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H18" i="1"/>
  <c r="B18" i="1"/>
  <c r="H17" i="1"/>
  <c r="B17" i="1"/>
  <c r="I16" i="1"/>
  <c r="H16" i="1"/>
  <c r="B16" i="1"/>
  <c r="I15" i="1"/>
  <c r="H15" i="1"/>
  <c r="B15" i="1"/>
  <c r="I14" i="1"/>
  <c r="H14" i="1"/>
  <c r="B14" i="1"/>
  <c r="I13" i="1"/>
  <c r="H13" i="1"/>
  <c r="B13" i="1"/>
  <c r="I12" i="1"/>
  <c r="H12" i="1"/>
  <c r="B12" i="1"/>
  <c r="I11" i="1"/>
  <c r="H11" i="1"/>
  <c r="B11" i="1"/>
  <c r="I10" i="1"/>
  <c r="H10" i="1"/>
  <c r="B10" i="1"/>
  <c r="I9" i="1"/>
  <c r="H9" i="1"/>
  <c r="B9" i="1"/>
  <c r="I8" i="1"/>
  <c r="H8" i="1"/>
  <c r="B8" i="1"/>
  <c r="I7" i="1"/>
  <c r="H7" i="1"/>
  <c r="B7" i="1"/>
  <c r="I6" i="1"/>
  <c r="H6" i="1"/>
  <c r="B6" i="1"/>
  <c r="H5" i="1"/>
  <c r="B5" i="1"/>
  <c r="G4" i="1"/>
  <c r="A8" i="1" l="1"/>
  <c r="A6" i="1"/>
  <c r="A12" i="1"/>
  <c r="A16" i="1"/>
  <c r="A21" i="1"/>
  <c r="A33" i="1"/>
  <c r="A35" i="1"/>
  <c r="A26" i="1"/>
  <c r="A30" i="1"/>
  <c r="A34" i="1"/>
  <c r="A10" i="1"/>
  <c r="A29" i="1"/>
  <c r="A7" i="1"/>
  <c r="A9" i="1"/>
  <c r="A11" i="1"/>
  <c r="A13" i="1"/>
  <c r="A15" i="1"/>
  <c r="A17" i="1"/>
  <c r="A19" i="1"/>
  <c r="A23" i="1"/>
  <c r="A27" i="1"/>
  <c r="A31" i="1"/>
  <c r="A14" i="1"/>
  <c r="A18" i="1"/>
  <c r="A25" i="1"/>
  <c r="A5" i="1"/>
  <c r="A22" i="1"/>
  <c r="A20" i="1"/>
  <c r="A24" i="1"/>
  <c r="A28" i="1"/>
  <c r="A32" i="1"/>
</calcChain>
</file>

<file path=xl/sharedStrings.xml><?xml version="1.0" encoding="utf-8"?>
<sst xmlns="http://schemas.openxmlformats.org/spreadsheetml/2006/main" count="142" uniqueCount="77">
  <si>
    <t>Sunday 20th February 2022</t>
  </si>
  <si>
    <t>Norton Farm, Alton</t>
  </si>
  <si>
    <t xml:space="preserve">Cant </t>
  </si>
  <si>
    <t>Competitor</t>
  </si>
  <si>
    <t>Class</t>
  </si>
  <si>
    <t>Cut and Pleach</t>
  </si>
  <si>
    <t>Stakes and Binders</t>
  </si>
  <si>
    <t>General Appearance</t>
  </si>
  <si>
    <t>Total</t>
  </si>
  <si>
    <t>Position</t>
  </si>
  <si>
    <t>Steward</t>
  </si>
  <si>
    <t>Judge</t>
  </si>
  <si>
    <t>Novice</t>
  </si>
  <si>
    <t>Roger Taylor</t>
  </si>
  <si>
    <t xml:space="preserve">Veteran </t>
  </si>
  <si>
    <t>Frank Wright</t>
  </si>
  <si>
    <t>Roy Champion</t>
  </si>
  <si>
    <t>Senior</t>
  </si>
  <si>
    <t>Champion</t>
  </si>
  <si>
    <t>Roger Ferrand</t>
  </si>
  <si>
    <t>Alan Ashby &amp; Tony Ridd</t>
  </si>
  <si>
    <t>Clive Gilligan</t>
  </si>
  <si>
    <t>Name</t>
  </si>
  <si>
    <t>Paul Matthews</t>
  </si>
  <si>
    <t>Graham West</t>
  </si>
  <si>
    <t>John French</t>
  </si>
  <si>
    <t>37th Annual Hedge Laying Competition</t>
  </si>
  <si>
    <t>Points Trophey</t>
  </si>
  <si>
    <t>Laughton</t>
  </si>
  <si>
    <t>Hurstpier point</t>
  </si>
  <si>
    <t>West Grinstead</t>
  </si>
  <si>
    <t>SEHLS</t>
  </si>
  <si>
    <t>Paul Mathews</t>
  </si>
  <si>
    <t>Gary Moore</t>
  </si>
  <si>
    <t>David Dunk</t>
  </si>
  <si>
    <t>Mike Mason</t>
  </si>
  <si>
    <t>Mark Moore</t>
  </si>
  <si>
    <t>Stephen Mockford</t>
  </si>
  <si>
    <t>Roberto Grilli</t>
  </si>
  <si>
    <r>
      <t>1</t>
    </r>
    <r>
      <rPr>
        <b/>
        <vertAlign val="superscript"/>
        <sz val="14"/>
        <color theme="1"/>
        <rFont val="Arial"/>
        <family val="2"/>
      </rPr>
      <t>st</t>
    </r>
  </si>
  <si>
    <r>
      <t>2</t>
    </r>
    <r>
      <rPr>
        <b/>
        <vertAlign val="superscript"/>
        <sz val="14"/>
        <color theme="1"/>
        <rFont val="Arial"/>
        <family val="2"/>
      </rPr>
      <t>nd</t>
    </r>
  </si>
  <si>
    <r>
      <t>3</t>
    </r>
    <r>
      <rPr>
        <b/>
        <vertAlign val="superscript"/>
        <sz val="14"/>
        <color theme="1"/>
        <rFont val="Arial"/>
        <family val="2"/>
      </rPr>
      <t>rd</t>
    </r>
  </si>
  <si>
    <t>The Society Cup +</t>
  </si>
  <si>
    <t xml:space="preserve">Westward Plaque +  </t>
  </si>
  <si>
    <t>Rosie Rendell</t>
  </si>
  <si>
    <t>Simon Farndon</t>
  </si>
  <si>
    <t xml:space="preserve">Westward Plaque + </t>
  </si>
  <si>
    <t>Tom Charman</t>
  </si>
  <si>
    <t>Jonny King</t>
  </si>
  <si>
    <t>Mark Schofield</t>
  </si>
  <si>
    <t>Novice Pairs</t>
  </si>
  <si>
    <t>N/A</t>
  </si>
  <si>
    <t xml:space="preserve">The Society Trophy +  </t>
  </si>
  <si>
    <t>Phillip Rowell</t>
  </si>
  <si>
    <t>David Drosher</t>
  </si>
  <si>
    <t>Alan Miller</t>
  </si>
  <si>
    <r>
      <t>Best 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Year re-growth</t>
    </r>
  </si>
  <si>
    <t xml:space="preserve">The Whitington Shield + </t>
  </si>
  <si>
    <t>N/a</t>
  </si>
  <si>
    <t>Best Veteran re-growth</t>
  </si>
  <si>
    <t>The Fred Mouland Memorial Trophy</t>
  </si>
  <si>
    <t>Best length of bindings (Novices only)</t>
  </si>
  <si>
    <t>Presidents Prize  - kindly donated by the Society President</t>
  </si>
  <si>
    <t>Most improved Novice</t>
  </si>
  <si>
    <t>The Bill Truran Memorial Trophy</t>
  </si>
  <si>
    <t>Natasha Stonestreet</t>
  </si>
  <si>
    <t>Best work on a poor length</t>
  </si>
  <si>
    <t>The Joan Streete Memorial Shield</t>
  </si>
  <si>
    <t>Best staking &amp; binding</t>
  </si>
  <si>
    <t>The Jim Vantassel Tankard</t>
  </si>
  <si>
    <t>Best work with hand tools - Novice</t>
  </si>
  <si>
    <t>Best work with hand tools - Novice Pairs</t>
  </si>
  <si>
    <t>Best work with hand tools - Veteran</t>
  </si>
  <si>
    <t>Best work with hand tools - Senior</t>
  </si>
  <si>
    <t>Matthew Beard</t>
  </si>
  <si>
    <t>Best work with hand tools - Champion</t>
  </si>
  <si>
    <t>Points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</si>
</sst>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vertAlign val="superscript"/>
      <sz val="14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textRotation="45"/>
    </xf>
    <xf numFmtId="0" fontId="2" fillId="2" borderId="2" xfId="0" applyFont="1" applyFill="1" applyBorder="1" applyAlignment="1">
      <alignment textRotation="45"/>
    </xf>
    <xf numFmtId="0" fontId="2" fillId="2" borderId="3" xfId="0" applyFont="1" applyFill="1" applyBorder="1" applyAlignment="1">
      <alignment textRotation="45"/>
    </xf>
    <xf numFmtId="0" fontId="2" fillId="2" borderId="4" xfId="0" applyFont="1" applyFill="1" applyBorder="1" applyAlignment="1">
      <alignment textRotation="45"/>
    </xf>
    <xf numFmtId="0" fontId="2" fillId="2" borderId="6" xfId="0" applyFont="1" applyFill="1" applyBorder="1" applyAlignment="1">
      <alignment horizontal="center" textRotation="45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textRotation="45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top"/>
    </xf>
    <xf numFmtId="0" fontId="3" fillId="4" borderId="4" xfId="0" applyFont="1" applyFill="1" applyBorder="1"/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Border="1"/>
    <xf numFmtId="0" fontId="0" fillId="0" borderId="7" xfId="0" applyBorder="1"/>
    <xf numFmtId="0" fontId="2" fillId="2" borderId="5" xfId="0" applyFont="1" applyFill="1" applyBorder="1" applyAlignment="1">
      <alignment horizontal="center" vertical="center" textRotation="45"/>
    </xf>
    <xf numFmtId="0" fontId="2" fillId="2" borderId="16" xfId="0" applyFont="1" applyFill="1" applyBorder="1" applyAlignment="1">
      <alignment textRotation="45"/>
    </xf>
    <xf numFmtId="0" fontId="2" fillId="2" borderId="13" xfId="0" applyFont="1" applyFill="1" applyBorder="1" applyAlignment="1">
      <alignment horizontal="center" textRotation="45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2" fillId="2" borderId="11" xfId="0" applyFont="1" applyFill="1" applyBorder="1" applyAlignment="1">
      <alignment horizontal="center" textRotation="45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Protection="1">
      <protection hidden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7" borderId="17" xfId="0" applyFont="1" applyFill="1" applyBorder="1" applyProtection="1">
      <protection hidden="1"/>
    </xf>
    <xf numFmtId="0" fontId="7" fillId="6" borderId="10" xfId="0" applyFont="1" applyFill="1" applyBorder="1" applyAlignment="1">
      <alignment horizontal="center" vertical="center" textRotation="90"/>
    </xf>
    <xf numFmtId="0" fontId="7" fillId="6" borderId="11" xfId="0" applyFont="1" applyFill="1" applyBorder="1" applyAlignment="1">
      <alignment horizontal="center" vertical="center" textRotation="90"/>
    </xf>
    <xf numFmtId="0" fontId="7" fillId="6" borderId="13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6" fontId="6" fillId="6" borderId="2" xfId="0" applyNumberFormat="1" applyFont="1" applyFill="1" applyBorder="1" applyAlignment="1">
      <alignment horizontal="right" vertical="center" wrapText="1"/>
    </xf>
    <xf numFmtId="6" fontId="6" fillId="6" borderId="3" xfId="0" applyNumberFormat="1" applyFont="1" applyFill="1" applyBorder="1" applyAlignment="1">
      <alignment horizontal="center" vertical="center" wrapText="1"/>
    </xf>
    <xf numFmtId="6" fontId="6" fillId="6" borderId="5" xfId="0" applyNumberFormat="1" applyFont="1" applyFill="1" applyBorder="1" applyAlignment="1">
      <alignment horizontal="center" vertical="center" wrapText="1"/>
    </xf>
    <xf numFmtId="6" fontId="6" fillId="6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6" fontId="6" fillId="5" borderId="2" xfId="0" applyNumberFormat="1" applyFont="1" applyFill="1" applyBorder="1" applyAlignment="1">
      <alignment horizontal="right" vertical="center" wrapText="1"/>
    </xf>
    <xf numFmtId="6" fontId="6" fillId="5" borderId="3" xfId="0" applyNumberFormat="1" applyFont="1" applyFill="1" applyBorder="1" applyAlignment="1">
      <alignment horizontal="center" vertical="center" wrapText="1"/>
    </xf>
    <xf numFmtId="6" fontId="6" fillId="5" borderId="5" xfId="0" applyNumberFormat="1" applyFont="1" applyFill="1" applyBorder="1" applyAlignment="1">
      <alignment horizontal="center" vertical="center" wrapText="1"/>
    </xf>
    <xf numFmtId="6" fontId="6" fillId="5" borderId="2" xfId="0" applyNumberFormat="1" applyFont="1" applyFill="1" applyBorder="1" applyAlignment="1">
      <alignment horizontal="center" vertical="center" wrapText="1"/>
    </xf>
    <xf numFmtId="6" fontId="0" fillId="0" borderId="15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6" fontId="6" fillId="3" borderId="2" xfId="0" applyNumberFormat="1" applyFont="1" applyFill="1" applyBorder="1" applyAlignment="1">
      <alignment horizontal="right" vertical="center" wrapText="1"/>
    </xf>
    <xf numFmtId="6" fontId="6" fillId="3" borderId="3" xfId="0" applyNumberFormat="1" applyFont="1" applyFill="1" applyBorder="1" applyAlignment="1">
      <alignment horizontal="center" vertical="center" wrapText="1"/>
    </xf>
    <xf numFmtId="6" fontId="6" fillId="3" borderId="5" xfId="0" applyNumberFormat="1" applyFont="1" applyFill="1" applyBorder="1" applyAlignment="1">
      <alignment horizontal="center" vertical="center" wrapText="1"/>
    </xf>
    <xf numFmtId="6" fontId="6" fillId="3" borderId="2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0" fontId="6" fillId="8" borderId="2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6" fontId="6" fillId="8" borderId="2" xfId="0" applyNumberFormat="1" applyFont="1" applyFill="1" applyBorder="1" applyAlignment="1">
      <alignment horizontal="right" vertical="center" wrapText="1"/>
    </xf>
    <xf numFmtId="6" fontId="6" fillId="8" borderId="3" xfId="0" applyNumberFormat="1" applyFont="1" applyFill="1" applyBorder="1" applyAlignment="1">
      <alignment horizontal="center" vertical="center" wrapText="1"/>
    </xf>
    <xf numFmtId="6" fontId="6" fillId="8" borderId="5" xfId="0" applyNumberFormat="1" applyFont="1" applyFill="1" applyBorder="1" applyAlignment="1">
      <alignment horizontal="center" vertical="center" wrapText="1"/>
    </xf>
    <xf numFmtId="6" fontId="6" fillId="8" borderId="2" xfId="0" applyNumberFormat="1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6" fontId="6" fillId="2" borderId="2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center" vertical="center" wrapText="1"/>
    </xf>
    <xf numFmtId="6" fontId="6" fillId="2" borderId="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6" fontId="6" fillId="4" borderId="2" xfId="0" applyNumberFormat="1" applyFont="1" applyFill="1" applyBorder="1" applyAlignment="1">
      <alignment horizontal="right" vertical="center" wrapText="1"/>
    </xf>
    <xf numFmtId="6" fontId="6" fillId="4" borderId="3" xfId="0" applyNumberFormat="1" applyFont="1" applyFill="1" applyBorder="1" applyAlignment="1">
      <alignment horizontal="center" vertical="center" wrapText="1"/>
    </xf>
    <xf numFmtId="6" fontId="6" fillId="4" borderId="5" xfId="0" applyNumberFormat="1" applyFont="1" applyFill="1" applyBorder="1" applyAlignment="1">
      <alignment horizontal="center" vertical="center" wrapText="1"/>
    </xf>
    <xf numFmtId="6" fontId="6" fillId="4" borderId="2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6" fillId="9" borderId="18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vertical="center" wrapText="1"/>
    </xf>
    <xf numFmtId="6" fontId="6" fillId="9" borderId="19" xfId="0" applyNumberFormat="1" applyFont="1" applyFill="1" applyBorder="1" applyAlignment="1">
      <alignment horizontal="right" vertical="center" wrapText="1"/>
    </xf>
    <xf numFmtId="6" fontId="6" fillId="9" borderId="20" xfId="0" applyNumberFormat="1" applyFont="1" applyFill="1" applyBorder="1" applyAlignment="1">
      <alignment horizontal="center" vertical="center" wrapText="1"/>
    </xf>
    <xf numFmtId="6" fontId="6" fillId="9" borderId="21" xfId="0" applyNumberFormat="1" applyFont="1" applyFill="1" applyBorder="1" applyAlignment="1">
      <alignment horizontal="center" vertical="center" wrapText="1"/>
    </xf>
    <xf numFmtId="6" fontId="6" fillId="9" borderId="19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6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45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ompetition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Marking Sheets"/>
      <sheetName val="Winners table"/>
      <sheetName val="Draw sheet"/>
      <sheetName val="Role of Honour"/>
      <sheetName val="Marking"/>
    </sheetNames>
    <sheetDataSet>
      <sheetData sheetId="0"/>
      <sheetData sheetId="1">
        <row r="14">
          <cell r="A14">
            <v>4</v>
          </cell>
          <cell r="B14" t="str">
            <v>Tom Charman</v>
          </cell>
        </row>
        <row r="15">
          <cell r="A15">
            <v>3</v>
          </cell>
          <cell r="B15" t="str">
            <v>Jonny King</v>
          </cell>
        </row>
        <row r="16">
          <cell r="A16">
            <v>6</v>
          </cell>
          <cell r="B16" t="str">
            <v>Mark Schofield</v>
          </cell>
        </row>
        <row r="17">
          <cell r="A17">
            <v>2</v>
          </cell>
          <cell r="B17" t="str">
            <v>Natasha Stonestreet</v>
          </cell>
        </row>
        <row r="18">
          <cell r="A18">
            <v>7</v>
          </cell>
          <cell r="B18" t="str">
            <v>Gwyn Alford</v>
          </cell>
        </row>
        <row r="19">
          <cell r="A19">
            <v>5</v>
          </cell>
          <cell r="B19" t="str">
            <v>Richard Sandys-Renton</v>
          </cell>
        </row>
        <row r="42">
          <cell r="A42">
            <v>13</v>
          </cell>
          <cell r="B42" t="str">
            <v>Graham West</v>
          </cell>
        </row>
        <row r="43">
          <cell r="A43">
            <v>2</v>
          </cell>
          <cell r="B43" t="str">
            <v>Rosie Rendell</v>
          </cell>
        </row>
        <row r="44">
          <cell r="A44">
            <v>9</v>
          </cell>
          <cell r="B44" t="str">
            <v>Simon Farndon</v>
          </cell>
        </row>
        <row r="45">
          <cell r="A45">
            <v>1</v>
          </cell>
          <cell r="B45" t="str">
            <v>Marcus Broome</v>
          </cell>
        </row>
        <row r="46">
          <cell r="A46">
            <v>11</v>
          </cell>
          <cell r="B46" t="str">
            <v>Phil Hart</v>
          </cell>
        </row>
        <row r="47">
          <cell r="A47">
            <v>7</v>
          </cell>
          <cell r="B47" t="str">
            <v>James Harvey</v>
          </cell>
        </row>
        <row r="48">
          <cell r="A48">
            <v>8</v>
          </cell>
          <cell r="B48" t="str">
            <v>Matthew Beard</v>
          </cell>
        </row>
        <row r="49">
          <cell r="A49">
            <v>6</v>
          </cell>
          <cell r="B49" t="str">
            <v>Mike Mason</v>
          </cell>
        </row>
        <row r="50">
          <cell r="A50">
            <v>4</v>
          </cell>
          <cell r="B50" t="str">
            <v>Iain White</v>
          </cell>
        </row>
        <row r="51">
          <cell r="A51">
            <v>5</v>
          </cell>
          <cell r="B51" t="str">
            <v>Roberto Grilli</v>
          </cell>
        </row>
        <row r="52">
          <cell r="A52">
            <v>12</v>
          </cell>
          <cell r="B52" t="str">
            <v>Hans Taylor</v>
          </cell>
        </row>
        <row r="53">
          <cell r="A53">
            <v>10</v>
          </cell>
          <cell r="B53" t="str">
            <v>Stephen Thorns</v>
          </cell>
        </row>
        <row r="54">
          <cell r="A54">
            <v>3</v>
          </cell>
          <cell r="B54" t="str">
            <v>Angus Wesley</v>
          </cell>
        </row>
        <row r="80">
          <cell r="A80">
            <v>5</v>
          </cell>
          <cell r="B80" t="str">
            <v xml:space="preserve">Philip Rowell </v>
          </cell>
        </row>
        <row r="81">
          <cell r="A81">
            <v>4</v>
          </cell>
          <cell r="B81" t="str">
            <v>David Droscher</v>
          </cell>
        </row>
        <row r="82">
          <cell r="A82">
            <v>8</v>
          </cell>
          <cell r="B82" t="str">
            <v>Alan Miller</v>
          </cell>
        </row>
        <row r="83">
          <cell r="A83">
            <v>9</v>
          </cell>
          <cell r="B83" t="str">
            <v>Mark Moore</v>
          </cell>
        </row>
        <row r="84">
          <cell r="A84">
            <v>2</v>
          </cell>
          <cell r="B84" t="str">
            <v>Timothy Hughes</v>
          </cell>
        </row>
        <row r="85">
          <cell r="A85">
            <v>6</v>
          </cell>
          <cell r="B85" t="str">
            <v>Kevin Jeffries</v>
          </cell>
        </row>
        <row r="86">
          <cell r="A86">
            <v>3</v>
          </cell>
          <cell r="B86" t="str">
            <v>Peter Vaughan</v>
          </cell>
        </row>
        <row r="87">
          <cell r="A87">
            <v>7</v>
          </cell>
          <cell r="B87" t="str">
            <v>Geoffrey Pitt</v>
          </cell>
        </row>
        <row r="152">
          <cell r="A152">
            <v>3</v>
          </cell>
          <cell r="B152" t="str">
            <v>Paul Matthews</v>
          </cell>
        </row>
        <row r="153">
          <cell r="A153">
            <v>2</v>
          </cell>
          <cell r="B153" t="str">
            <v>Gary Moore</v>
          </cell>
        </row>
        <row r="154">
          <cell r="A154">
            <v>1</v>
          </cell>
          <cell r="B154" t="str">
            <v>David Dunk</v>
          </cell>
        </row>
        <row r="155">
          <cell r="A155">
            <v>4</v>
          </cell>
          <cell r="B155" t="str">
            <v>Russell Woodham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682F-4295-4797-B7F9-ADFFB36C4E1D}">
  <dimension ref="A1:T47"/>
  <sheetViews>
    <sheetView tabSelected="1" zoomScale="70" zoomScaleNormal="70" workbookViewId="0">
      <pane ySplit="4" topLeftCell="A5" activePane="bottomLeft" state="frozen"/>
      <selection pane="bottomLeft" activeCell="A5" sqref="A5"/>
    </sheetView>
  </sheetViews>
  <sheetFormatPr defaultRowHeight="14.25" x14ac:dyDescent="0.45"/>
  <cols>
    <col min="1" max="1" width="10.265625" style="3" bestFit="1" customWidth="1"/>
    <col min="2" max="2" width="47.59765625" customWidth="1"/>
    <col min="3" max="3" width="20.3984375" customWidth="1"/>
    <col min="7" max="7" width="9.3984375" style="3" customWidth="1"/>
    <col min="8" max="8" width="10.1328125" customWidth="1"/>
    <col min="9" max="9" width="10.265625" hidden="1" customWidth="1"/>
    <col min="10" max="10" width="11.33203125" style="49" customWidth="1"/>
    <col min="11" max="11" width="9.59765625" style="50" customWidth="1"/>
    <col min="12" max="12" width="3.3984375" customWidth="1"/>
    <col min="13" max="13" width="18.265625" customWidth="1"/>
    <col min="14" max="16" width="8.3984375" customWidth="1"/>
  </cols>
  <sheetData>
    <row r="1" spans="1:20" ht="28.5" x14ac:dyDescent="0.85">
      <c r="A1" s="45" t="s">
        <v>26</v>
      </c>
      <c r="B1" s="45"/>
      <c r="C1" s="45"/>
      <c r="D1" s="45" t="s">
        <v>0</v>
      </c>
      <c r="E1" s="45"/>
      <c r="F1" s="45"/>
      <c r="G1" s="45"/>
      <c r="H1" s="45"/>
      <c r="I1" s="2"/>
      <c r="J1" s="46"/>
      <c r="K1" s="47" t="s">
        <v>1</v>
      </c>
      <c r="L1" s="48"/>
    </row>
    <row r="3" spans="1:20" ht="158.25" x14ac:dyDescent="0.45">
      <c r="A3" s="51" t="s">
        <v>9</v>
      </c>
      <c r="B3" s="5" t="s">
        <v>3</v>
      </c>
      <c r="C3" s="7" t="s">
        <v>4</v>
      </c>
      <c r="D3" s="4" t="s">
        <v>5</v>
      </c>
      <c r="E3" s="5" t="s">
        <v>6</v>
      </c>
      <c r="F3" s="6" t="s">
        <v>7</v>
      </c>
      <c r="G3" s="144" t="s">
        <v>8</v>
      </c>
      <c r="H3" s="4" t="s">
        <v>2</v>
      </c>
      <c r="I3" s="52"/>
      <c r="J3" s="53" t="s">
        <v>10</v>
      </c>
      <c r="K3" s="8" t="s">
        <v>11</v>
      </c>
    </row>
    <row r="4" spans="1:20" ht="28.5" x14ac:dyDescent="0.85">
      <c r="A4" s="54"/>
      <c r="B4" s="10"/>
      <c r="C4" s="13"/>
      <c r="D4" s="14">
        <v>35</v>
      </c>
      <c r="E4" s="11">
        <v>35</v>
      </c>
      <c r="F4" s="12">
        <v>30</v>
      </c>
      <c r="G4" s="145">
        <f>SUM(D4:F4)</f>
        <v>100</v>
      </c>
      <c r="H4" s="9"/>
      <c r="I4" s="55"/>
      <c r="J4" s="56"/>
      <c r="K4" s="15"/>
      <c r="M4" s="16"/>
      <c r="N4" s="16"/>
      <c r="O4" s="16"/>
      <c r="P4" s="16"/>
      <c r="Q4" s="16"/>
    </row>
    <row r="5" spans="1:20" ht="28.5" x14ac:dyDescent="0.85">
      <c r="A5" s="57">
        <f>IF(RANK(G5,$G$5:$G$10)&gt;6,"",(RANK(G5,$G$5:$G$10)))</f>
        <v>1</v>
      </c>
      <c r="B5" s="18" t="str">
        <f>'[1]Marking Sheets'!B14</f>
        <v>Tom Charman</v>
      </c>
      <c r="C5" s="20" t="s">
        <v>12</v>
      </c>
      <c r="D5" s="19">
        <v>24</v>
      </c>
      <c r="E5" s="19">
        <v>20</v>
      </c>
      <c r="F5" s="19">
        <v>26</v>
      </c>
      <c r="G5" s="19">
        <f>SUM(D5:F5)</f>
        <v>70</v>
      </c>
      <c r="H5" s="17">
        <f>'[1]Marking Sheets'!A14</f>
        <v>4</v>
      </c>
      <c r="I5" s="58"/>
      <c r="J5" s="21" t="s">
        <v>25</v>
      </c>
      <c r="K5" s="21" t="s">
        <v>13</v>
      </c>
    </row>
    <row r="6" spans="1:20" ht="28.5" x14ac:dyDescent="0.85">
      <c r="A6" s="57">
        <f>IF(RANK(G6,$G$5:$G$10)&gt;6,"",(RANK(G6,$G$5:$G$10)))</f>
        <v>2</v>
      </c>
      <c r="B6" s="18" t="str">
        <f>'[1]Marking Sheets'!B15</f>
        <v>Jonny King</v>
      </c>
      <c r="C6" s="22" t="s">
        <v>12</v>
      </c>
      <c r="D6" s="19">
        <v>25</v>
      </c>
      <c r="E6" s="19">
        <v>19</v>
      </c>
      <c r="F6" s="19">
        <v>23</v>
      </c>
      <c r="G6" s="19">
        <f t="shared" ref="G6:G18" si="0">SUM(D6:F6)</f>
        <v>67</v>
      </c>
      <c r="H6" s="17">
        <f>'[1]Marking Sheets'!A15</f>
        <v>3</v>
      </c>
      <c r="I6" s="58" t="str">
        <f>B6</f>
        <v>Jonny King</v>
      </c>
      <c r="J6" s="21"/>
      <c r="K6" s="21"/>
    </row>
    <row r="7" spans="1:20" ht="28.5" x14ac:dyDescent="0.85">
      <c r="A7" s="57">
        <f>IF(RANK(G7,$G$5:$G$10)&gt;6,"",(RANK(G7,$G$5:$G$10)))</f>
        <v>3</v>
      </c>
      <c r="B7" s="18" t="str">
        <f>'[1]Marking Sheets'!B16</f>
        <v>Mark Schofield</v>
      </c>
      <c r="C7" s="22" t="s">
        <v>12</v>
      </c>
      <c r="D7" s="19">
        <v>23</v>
      </c>
      <c r="E7" s="19">
        <v>19</v>
      </c>
      <c r="F7" s="19">
        <v>23</v>
      </c>
      <c r="G7" s="19">
        <f t="shared" si="0"/>
        <v>65</v>
      </c>
      <c r="H7" s="17">
        <f>'[1]Marking Sheets'!A16</f>
        <v>6</v>
      </c>
      <c r="I7" s="58" t="str">
        <f>B7</f>
        <v>Mark Schofield</v>
      </c>
      <c r="J7" s="21"/>
      <c r="K7" s="21"/>
    </row>
    <row r="8" spans="1:20" ht="28.5" x14ac:dyDescent="0.85">
      <c r="A8" s="57">
        <f>IF(RANK(G8,$G$5:$G$10)&gt;6,"",(RANK(G8,$G$5:$G$10)))</f>
        <v>4</v>
      </c>
      <c r="B8" s="18" t="str">
        <f>'[1]Marking Sheets'!B17</f>
        <v>Natasha Stonestreet</v>
      </c>
      <c r="C8" s="22" t="s">
        <v>12</v>
      </c>
      <c r="D8" s="19">
        <v>21</v>
      </c>
      <c r="E8" s="19">
        <v>14</v>
      </c>
      <c r="F8" s="19">
        <v>20</v>
      </c>
      <c r="G8" s="19">
        <f t="shared" si="0"/>
        <v>55</v>
      </c>
      <c r="H8" s="17">
        <f>'[1]Marking Sheets'!A17</f>
        <v>2</v>
      </c>
      <c r="I8" s="58" t="str">
        <f>B8</f>
        <v>Natasha Stonestreet</v>
      </c>
      <c r="J8" s="21"/>
      <c r="K8" s="21"/>
    </row>
    <row r="9" spans="1:20" ht="28.5" x14ac:dyDescent="0.85">
      <c r="A9" s="57">
        <f>IF(RANK(G9,$G$5:$G$10)&gt;6,"",(RANK(G9,$G$5:$G$10)))</f>
        <v>4</v>
      </c>
      <c r="B9" s="18" t="str">
        <f>'[1]Marking Sheets'!B18</f>
        <v>Gwyn Alford</v>
      </c>
      <c r="C9" s="22" t="s">
        <v>12</v>
      </c>
      <c r="D9" s="19">
        <v>20</v>
      </c>
      <c r="E9" s="19">
        <v>14</v>
      </c>
      <c r="F9" s="19">
        <v>21</v>
      </c>
      <c r="G9" s="19">
        <f t="shared" si="0"/>
        <v>55</v>
      </c>
      <c r="H9" s="17">
        <f>'[1]Marking Sheets'!A18</f>
        <v>7</v>
      </c>
      <c r="I9" s="58" t="str">
        <f>B9</f>
        <v>Gwyn Alford</v>
      </c>
      <c r="J9" s="21"/>
      <c r="K9" s="21"/>
    </row>
    <row r="10" spans="1:20" ht="28.5" x14ac:dyDescent="0.85">
      <c r="A10" s="57">
        <f>IF(RANK(G10,$G$5:$G$10)&gt;6,"",(RANK(G10,$G$5:$G$10)))</f>
        <v>6</v>
      </c>
      <c r="B10" s="18" t="str">
        <f>'[1]Marking Sheets'!B19</f>
        <v>Richard Sandys-Renton</v>
      </c>
      <c r="C10" s="22" t="s">
        <v>12</v>
      </c>
      <c r="D10" s="19">
        <v>18</v>
      </c>
      <c r="E10" s="19"/>
      <c r="F10" s="19">
        <v>21</v>
      </c>
      <c r="G10" s="19">
        <f t="shared" si="0"/>
        <v>39</v>
      </c>
      <c r="H10" s="17">
        <f>'[1]Marking Sheets'!A19</f>
        <v>5</v>
      </c>
      <c r="I10" s="58" t="str">
        <f>B10</f>
        <v>Richard Sandys-Renton</v>
      </c>
      <c r="J10" s="44"/>
      <c r="K10" s="44"/>
    </row>
    <row r="11" spans="1:20" ht="28.5" customHeight="1" x14ac:dyDescent="0.85">
      <c r="A11" s="26">
        <f>IF(RANK(G11,$G$11:$G$18)&gt;8,"",(RANK(G11,$G$11:$G$18)))</f>
        <v>1</v>
      </c>
      <c r="B11" s="24" t="str">
        <f>'[1]Marking Sheets'!B80</f>
        <v xml:space="preserve">Philip Rowell </v>
      </c>
      <c r="C11" s="25" t="s">
        <v>14</v>
      </c>
      <c r="D11" s="23">
        <v>31</v>
      </c>
      <c r="E11" s="23">
        <v>25</v>
      </c>
      <c r="F11" s="23">
        <v>23</v>
      </c>
      <c r="G11" s="23">
        <f t="shared" si="0"/>
        <v>79</v>
      </c>
      <c r="H11" s="23">
        <f>'[1]Marking Sheets'!A80</f>
        <v>5</v>
      </c>
      <c r="I11" s="58" t="str">
        <f>B11</f>
        <v xml:space="preserve">Philip Rowell </v>
      </c>
      <c r="J11" s="27" t="s">
        <v>15</v>
      </c>
      <c r="K11" s="27" t="s">
        <v>16</v>
      </c>
      <c r="M11" s="1"/>
    </row>
    <row r="12" spans="1:20" ht="28.5" customHeight="1" x14ac:dyDescent="0.85">
      <c r="A12" s="26">
        <f>IF(RANK(G12,$G$11:$G$18)&gt;8,"",(RANK(G12,$G$11:$G$18)))</f>
        <v>2</v>
      </c>
      <c r="B12" s="24" t="str">
        <f>'[1]Marking Sheets'!B81</f>
        <v>David Droscher</v>
      </c>
      <c r="C12" s="25" t="s">
        <v>14</v>
      </c>
      <c r="D12" s="23">
        <v>32</v>
      </c>
      <c r="E12" s="23">
        <v>26</v>
      </c>
      <c r="F12" s="23">
        <v>20</v>
      </c>
      <c r="G12" s="23">
        <f t="shared" si="0"/>
        <v>78</v>
      </c>
      <c r="H12" s="23">
        <f>'[1]Marking Sheets'!A81</f>
        <v>4</v>
      </c>
      <c r="I12" s="58" t="str">
        <f>B12</f>
        <v>David Droscher</v>
      </c>
      <c r="J12" s="28"/>
      <c r="K12" s="28"/>
      <c r="M12" s="59"/>
    </row>
    <row r="13" spans="1:20" ht="28.5" x14ac:dyDescent="0.85">
      <c r="A13" s="26">
        <f>IF(RANK(G13,$G$11:$G$18)&gt;8,"",(RANK(G13,$G$11:$G$18)))</f>
        <v>3</v>
      </c>
      <c r="B13" s="24" t="str">
        <f>'[1]Marking Sheets'!B82</f>
        <v>Alan Miller</v>
      </c>
      <c r="C13" s="25" t="s">
        <v>14</v>
      </c>
      <c r="D13" s="23">
        <v>29</v>
      </c>
      <c r="E13" s="23">
        <v>27</v>
      </c>
      <c r="F13" s="23">
        <v>21</v>
      </c>
      <c r="G13" s="23">
        <f t="shared" si="0"/>
        <v>77</v>
      </c>
      <c r="H13" s="23">
        <f>'[1]Marking Sheets'!A82</f>
        <v>8</v>
      </c>
      <c r="I13" s="58" t="str">
        <f>B13</f>
        <v>Alan Miller</v>
      </c>
      <c r="J13" s="28"/>
      <c r="K13" s="28"/>
      <c r="M13" s="59"/>
    </row>
    <row r="14" spans="1:20" ht="28.5" x14ac:dyDescent="0.85">
      <c r="A14" s="26">
        <f>IF(RANK(G14,$G$11:$G$18)&gt;8,"",(RANK(G14,$G$11:$G$18)))</f>
        <v>4</v>
      </c>
      <c r="B14" s="24" t="str">
        <f>'[1]Marking Sheets'!B83</f>
        <v>Mark Moore</v>
      </c>
      <c r="C14" s="25" t="s">
        <v>14</v>
      </c>
      <c r="D14" s="23">
        <v>29</v>
      </c>
      <c r="E14" s="23">
        <v>23</v>
      </c>
      <c r="F14" s="23">
        <v>23</v>
      </c>
      <c r="G14" s="23">
        <f t="shared" si="0"/>
        <v>75</v>
      </c>
      <c r="H14" s="23">
        <f>'[1]Marking Sheets'!A83</f>
        <v>9</v>
      </c>
      <c r="I14" s="58" t="str">
        <f>B14</f>
        <v>Mark Moore</v>
      </c>
      <c r="J14" s="28"/>
      <c r="K14" s="28"/>
      <c r="M14" s="60"/>
    </row>
    <row r="15" spans="1:20" ht="28.5" x14ac:dyDescent="0.85">
      <c r="A15" s="26">
        <f>IF(RANK(G15,$G$11:$G$18)&gt;8,"",(RANK(G15,$G$11:$G$18)))</f>
        <v>5</v>
      </c>
      <c r="B15" s="24" t="str">
        <f>'[1]Marking Sheets'!B84</f>
        <v>Timothy Hughes</v>
      </c>
      <c r="C15" s="25" t="s">
        <v>14</v>
      </c>
      <c r="D15" s="23">
        <v>27</v>
      </c>
      <c r="E15" s="23">
        <v>23</v>
      </c>
      <c r="F15" s="23">
        <v>24</v>
      </c>
      <c r="G15" s="23">
        <f t="shared" si="0"/>
        <v>74</v>
      </c>
      <c r="H15" s="23">
        <f>'[1]Marking Sheets'!A84</f>
        <v>2</v>
      </c>
      <c r="I15" s="58" t="str">
        <f>B15</f>
        <v>Timothy Hughes</v>
      </c>
      <c r="J15" s="28"/>
      <c r="K15" s="28"/>
      <c r="M15" s="60"/>
      <c r="R15" s="2"/>
      <c r="S15" s="2"/>
      <c r="T15" s="2"/>
    </row>
    <row r="16" spans="1:20" ht="28.5" x14ac:dyDescent="0.85">
      <c r="A16" s="26">
        <f>IF(RANK(G16,$G$11:$G$18)&gt;8,"",(RANK(G16,$G$11:$G$18)))</f>
        <v>6</v>
      </c>
      <c r="B16" s="24" t="str">
        <f>'[1]Marking Sheets'!B85</f>
        <v>Kevin Jeffries</v>
      </c>
      <c r="C16" s="25" t="s">
        <v>14</v>
      </c>
      <c r="D16" s="23">
        <v>25</v>
      </c>
      <c r="E16" s="23">
        <v>23</v>
      </c>
      <c r="F16" s="23">
        <v>25</v>
      </c>
      <c r="G16" s="23">
        <f t="shared" si="0"/>
        <v>73</v>
      </c>
      <c r="H16" s="23">
        <f>'[1]Marking Sheets'!A85</f>
        <v>6</v>
      </c>
      <c r="I16" s="58" t="str">
        <f>B16</f>
        <v>Kevin Jeffries</v>
      </c>
      <c r="J16" s="28"/>
      <c r="K16" s="28"/>
      <c r="M16" s="2"/>
      <c r="R16" s="1"/>
      <c r="S16" s="1"/>
      <c r="T16" s="1"/>
    </row>
    <row r="17" spans="1:20" ht="28.5" x14ac:dyDescent="0.85">
      <c r="A17" s="26">
        <f>IF(RANK(G17,$G$11:$G$18)&gt;8,"",(RANK(G17,$G$11:$G$18)))</f>
        <v>7</v>
      </c>
      <c r="B17" s="24" t="str">
        <f>'[1]Marking Sheets'!B86</f>
        <v>Peter Vaughan</v>
      </c>
      <c r="C17" s="25" t="s">
        <v>14</v>
      </c>
      <c r="D17" s="23">
        <v>25</v>
      </c>
      <c r="E17" s="23">
        <v>23</v>
      </c>
      <c r="F17" s="23">
        <v>20</v>
      </c>
      <c r="G17" s="23">
        <f t="shared" si="0"/>
        <v>68</v>
      </c>
      <c r="H17" s="23">
        <f>'[1]Marking Sheets'!A86</f>
        <v>3</v>
      </c>
      <c r="I17" s="61"/>
      <c r="J17" s="28"/>
      <c r="K17" s="28"/>
      <c r="M17" s="1"/>
      <c r="R17" s="1"/>
      <c r="S17" s="1"/>
      <c r="T17" s="1"/>
    </row>
    <row r="18" spans="1:20" ht="28.5" x14ac:dyDescent="0.85">
      <c r="A18" s="26">
        <f>IF(RANK(G18,$G$11:$G$18)&gt;8,"",(RANK(G18,$G$11:$G$18)))</f>
        <v>7</v>
      </c>
      <c r="B18" s="24" t="str">
        <f>'[1]Marking Sheets'!B87</f>
        <v>Geoffrey Pitt</v>
      </c>
      <c r="C18" s="25" t="s">
        <v>14</v>
      </c>
      <c r="D18" s="23">
        <v>24</v>
      </c>
      <c r="E18" s="23">
        <v>23</v>
      </c>
      <c r="F18" s="23">
        <v>21</v>
      </c>
      <c r="G18" s="23">
        <f t="shared" si="0"/>
        <v>68</v>
      </c>
      <c r="H18" s="23">
        <f>'[1]Marking Sheets'!A87</f>
        <v>7</v>
      </c>
      <c r="I18" s="61"/>
      <c r="J18" s="29"/>
      <c r="K18" s="29"/>
      <c r="M18" s="1"/>
      <c r="R18" s="1"/>
      <c r="S18" s="1"/>
      <c r="T18" s="1"/>
    </row>
    <row r="19" spans="1:20" ht="28.5" customHeight="1" x14ac:dyDescent="0.85">
      <c r="A19" s="34">
        <f>IF(RANK(G19,$G$19:$G$31)&gt;13,"",(RANK(G19,$G$19:$G$31)))</f>
        <v>1</v>
      </c>
      <c r="B19" s="31" t="str">
        <f>'[1]Marking Sheets'!B42</f>
        <v>Graham West</v>
      </c>
      <c r="C19" s="33" t="s">
        <v>17</v>
      </c>
      <c r="D19" s="32">
        <v>30</v>
      </c>
      <c r="E19" s="32">
        <v>28</v>
      </c>
      <c r="F19" s="32">
        <v>27</v>
      </c>
      <c r="G19" s="32">
        <f t="shared" ref="G5:G35" si="1">SUM(D19:F19)</f>
        <v>85</v>
      </c>
      <c r="H19" s="30">
        <f>'[1]Marking Sheets'!A42</f>
        <v>13</v>
      </c>
      <c r="I19" s="58" t="str">
        <f>B19</f>
        <v>Graham West</v>
      </c>
      <c r="J19" s="35" t="s">
        <v>19</v>
      </c>
      <c r="K19" s="35" t="s">
        <v>20</v>
      </c>
      <c r="R19" s="1"/>
      <c r="S19" s="1"/>
    </row>
    <row r="20" spans="1:20" ht="28.5" x14ac:dyDescent="0.85">
      <c r="A20" s="34">
        <f>IF(RANK(G20,$G$19:$G$31)&gt;13,"",(RANK(G20,$G$19:$G$31)))</f>
        <v>2</v>
      </c>
      <c r="B20" s="31" t="str">
        <f>'[1]Marking Sheets'!B43</f>
        <v>Rosie Rendell</v>
      </c>
      <c r="C20" s="33" t="s">
        <v>17</v>
      </c>
      <c r="D20" s="32">
        <v>25</v>
      </c>
      <c r="E20" s="32">
        <v>24</v>
      </c>
      <c r="F20" s="32">
        <v>26</v>
      </c>
      <c r="G20" s="32">
        <f t="shared" si="1"/>
        <v>75</v>
      </c>
      <c r="H20" s="30">
        <f>'[1]Marking Sheets'!A43</f>
        <v>2</v>
      </c>
      <c r="I20" s="58" t="str">
        <f>B20</f>
        <v>Rosie Rendell</v>
      </c>
      <c r="J20" s="36"/>
      <c r="K20" s="36"/>
      <c r="R20" s="1"/>
      <c r="S20" s="1"/>
    </row>
    <row r="21" spans="1:20" ht="28.5" x14ac:dyDescent="0.85">
      <c r="A21" s="34">
        <f>IF(RANK(G21,$G$19:$G$31)&gt;13,"",(RANK(G21,$G$19:$G$31)))</f>
        <v>3</v>
      </c>
      <c r="B21" s="31" t="str">
        <f>'[1]Marking Sheets'!B44</f>
        <v>Simon Farndon</v>
      </c>
      <c r="C21" s="33" t="s">
        <v>17</v>
      </c>
      <c r="D21" s="32">
        <v>28</v>
      </c>
      <c r="E21" s="32">
        <v>21</v>
      </c>
      <c r="F21" s="32">
        <v>23</v>
      </c>
      <c r="G21" s="32">
        <f t="shared" si="1"/>
        <v>72</v>
      </c>
      <c r="H21" s="30">
        <f>'[1]Marking Sheets'!A44</f>
        <v>9</v>
      </c>
      <c r="I21" s="58" t="str">
        <f>B21</f>
        <v>Simon Farndon</v>
      </c>
      <c r="J21" s="36"/>
      <c r="K21" s="36"/>
      <c r="R21" s="1"/>
      <c r="S21" s="1"/>
    </row>
    <row r="22" spans="1:20" ht="28.5" x14ac:dyDescent="0.85">
      <c r="A22" s="34">
        <f>IF(RANK(G22,$G$19:$G$31)&gt;13,"",(RANK(G22,$G$19:$G$31)))</f>
        <v>4</v>
      </c>
      <c r="B22" s="31" t="str">
        <f>'[1]Marking Sheets'!B45</f>
        <v>Marcus Broome</v>
      </c>
      <c r="C22" s="33" t="s">
        <v>17</v>
      </c>
      <c r="D22" s="32">
        <v>27</v>
      </c>
      <c r="E22" s="32">
        <v>21</v>
      </c>
      <c r="F22" s="32">
        <v>23</v>
      </c>
      <c r="G22" s="32">
        <f t="shared" si="1"/>
        <v>71</v>
      </c>
      <c r="H22" s="30">
        <f>'[1]Marking Sheets'!A45</f>
        <v>1</v>
      </c>
      <c r="I22" s="58" t="str">
        <f>B22</f>
        <v>Marcus Broome</v>
      </c>
      <c r="J22" s="36"/>
      <c r="K22" s="36"/>
      <c r="R22" s="1"/>
      <c r="S22" s="1"/>
    </row>
    <row r="23" spans="1:20" ht="28.5" x14ac:dyDescent="0.85">
      <c r="A23" s="34">
        <f>IF(RANK(G23,$G$19:$G$31)&gt;13,"",(RANK(G23,$G$19:$G$31)))</f>
        <v>5</v>
      </c>
      <c r="B23" s="31" t="str">
        <f>'[1]Marking Sheets'!B46</f>
        <v>Phil Hart</v>
      </c>
      <c r="C23" s="33" t="s">
        <v>17</v>
      </c>
      <c r="D23" s="32">
        <v>26</v>
      </c>
      <c r="E23" s="32">
        <v>23</v>
      </c>
      <c r="F23" s="32">
        <v>21</v>
      </c>
      <c r="G23" s="32">
        <f t="shared" si="1"/>
        <v>70</v>
      </c>
      <c r="H23" s="30">
        <f>'[1]Marking Sheets'!A46</f>
        <v>11</v>
      </c>
      <c r="I23" s="58" t="str">
        <f>B23</f>
        <v>Phil Hart</v>
      </c>
      <c r="J23" s="36"/>
      <c r="K23" s="36"/>
      <c r="R23" s="1"/>
      <c r="S23" s="1"/>
    </row>
    <row r="24" spans="1:20" ht="28.5" x14ac:dyDescent="0.85">
      <c r="A24" s="34">
        <f>IF(RANK(G24,$G$19:$G$31)&gt;13,"",(RANK(G24,$G$19:$G$31)))</f>
        <v>6</v>
      </c>
      <c r="B24" s="31" t="str">
        <f>'[1]Marking Sheets'!B47</f>
        <v>James Harvey</v>
      </c>
      <c r="C24" s="33" t="s">
        <v>17</v>
      </c>
      <c r="D24" s="32">
        <v>25</v>
      </c>
      <c r="E24" s="32">
        <v>24</v>
      </c>
      <c r="F24" s="32">
        <v>20</v>
      </c>
      <c r="G24" s="32">
        <f t="shared" si="1"/>
        <v>69</v>
      </c>
      <c r="H24" s="30">
        <f>'[1]Marking Sheets'!A47</f>
        <v>7</v>
      </c>
      <c r="I24" s="58" t="str">
        <f>B24</f>
        <v>James Harvey</v>
      </c>
      <c r="J24" s="36"/>
      <c r="K24" s="36"/>
      <c r="R24" s="1"/>
      <c r="S24" s="1"/>
    </row>
    <row r="25" spans="1:20" ht="28.5" x14ac:dyDescent="0.85">
      <c r="A25" s="34">
        <f>IF(RANK(G25,$G$19:$G$31)&gt;13,"",(RANK(G25,$G$19:$G$31)))</f>
        <v>7</v>
      </c>
      <c r="B25" s="31" t="str">
        <f>'[1]Marking Sheets'!B48</f>
        <v>Matthew Beard</v>
      </c>
      <c r="C25" s="33" t="s">
        <v>17</v>
      </c>
      <c r="D25" s="32">
        <v>23</v>
      </c>
      <c r="E25" s="32">
        <v>21</v>
      </c>
      <c r="F25" s="32">
        <v>21</v>
      </c>
      <c r="G25" s="32">
        <f t="shared" si="1"/>
        <v>65</v>
      </c>
      <c r="H25" s="30">
        <f>'[1]Marking Sheets'!A48</f>
        <v>8</v>
      </c>
      <c r="I25" s="58" t="str">
        <f>B25</f>
        <v>Matthew Beard</v>
      </c>
      <c r="J25" s="36"/>
      <c r="K25" s="36"/>
      <c r="R25" s="1"/>
      <c r="S25" s="1"/>
    </row>
    <row r="26" spans="1:20" ht="28.5" x14ac:dyDescent="0.85">
      <c r="A26" s="34">
        <f>IF(RANK(G26,$G$19:$G$31)&gt;13,"",(RANK(G26,$G$19:$G$31)))</f>
        <v>8</v>
      </c>
      <c r="B26" s="31" t="str">
        <f>'[1]Marking Sheets'!B49</f>
        <v>Mike Mason</v>
      </c>
      <c r="C26" s="33" t="s">
        <v>17</v>
      </c>
      <c r="D26" s="32">
        <v>23</v>
      </c>
      <c r="E26" s="32">
        <v>20</v>
      </c>
      <c r="F26" s="32">
        <v>20</v>
      </c>
      <c r="G26" s="32">
        <f t="shared" si="1"/>
        <v>63</v>
      </c>
      <c r="H26" s="30">
        <f>'[1]Marking Sheets'!A49</f>
        <v>6</v>
      </c>
      <c r="I26" s="58" t="str">
        <f>B26</f>
        <v>Mike Mason</v>
      </c>
      <c r="J26" s="36"/>
      <c r="K26" s="36"/>
      <c r="R26" s="1"/>
      <c r="S26" s="1"/>
    </row>
    <row r="27" spans="1:20" ht="28.5" x14ac:dyDescent="0.85">
      <c r="A27" s="34">
        <f>IF(RANK(G27,$G$19:$G$31)&gt;13,"",(RANK(G27,$G$19:$G$31)))</f>
        <v>9</v>
      </c>
      <c r="B27" s="31" t="str">
        <f>'[1]Marking Sheets'!B50</f>
        <v>Iain White</v>
      </c>
      <c r="C27" s="33" t="s">
        <v>17</v>
      </c>
      <c r="D27" s="32">
        <v>23</v>
      </c>
      <c r="E27" s="32">
        <v>17</v>
      </c>
      <c r="F27" s="32">
        <v>20</v>
      </c>
      <c r="G27" s="32">
        <f t="shared" si="1"/>
        <v>60</v>
      </c>
      <c r="H27" s="30">
        <f>'[1]Marking Sheets'!A50</f>
        <v>4</v>
      </c>
      <c r="I27" s="58" t="str">
        <f>B27</f>
        <v>Iain White</v>
      </c>
      <c r="J27" s="36"/>
      <c r="K27" s="36"/>
      <c r="R27" s="1"/>
      <c r="S27" s="1"/>
    </row>
    <row r="28" spans="1:20" ht="28.5" x14ac:dyDescent="0.85">
      <c r="A28" s="34">
        <f>IF(RANK(G28,$G$19:$G$31)&gt;13,"",(RANK(G28,$G$19:$G$31)))</f>
        <v>10</v>
      </c>
      <c r="B28" s="31" t="str">
        <f>'[1]Marking Sheets'!B51</f>
        <v>Roberto Grilli</v>
      </c>
      <c r="C28" s="33" t="s">
        <v>17</v>
      </c>
      <c r="D28" s="32">
        <v>19</v>
      </c>
      <c r="E28" s="32">
        <v>18</v>
      </c>
      <c r="F28" s="32">
        <v>22</v>
      </c>
      <c r="G28" s="32">
        <f t="shared" si="1"/>
        <v>59</v>
      </c>
      <c r="H28" s="30">
        <f>'[1]Marking Sheets'!A51</f>
        <v>5</v>
      </c>
      <c r="I28" s="58" t="str">
        <f>B28</f>
        <v>Roberto Grilli</v>
      </c>
      <c r="J28" s="36"/>
      <c r="K28" s="36"/>
      <c r="R28" s="1"/>
      <c r="S28" s="1"/>
    </row>
    <row r="29" spans="1:20" ht="28.5" x14ac:dyDescent="0.85">
      <c r="A29" s="34">
        <f>IF(RANK(G29,$G$19:$G$31)&gt;13,"",(RANK(G29,$G$19:$G$31)))</f>
        <v>10</v>
      </c>
      <c r="B29" s="31" t="str">
        <f>'[1]Marking Sheets'!B52</f>
        <v>Hans Taylor</v>
      </c>
      <c r="C29" s="33" t="s">
        <v>17</v>
      </c>
      <c r="D29" s="32">
        <v>18</v>
      </c>
      <c r="E29" s="32">
        <v>24</v>
      </c>
      <c r="F29" s="32">
        <v>17</v>
      </c>
      <c r="G29" s="32">
        <f t="shared" si="1"/>
        <v>59</v>
      </c>
      <c r="H29" s="30">
        <f>'[1]Marking Sheets'!A52</f>
        <v>12</v>
      </c>
      <c r="I29" s="58" t="str">
        <f>B29</f>
        <v>Hans Taylor</v>
      </c>
      <c r="J29" s="36"/>
      <c r="K29" s="36"/>
      <c r="R29" s="1"/>
      <c r="S29" s="1"/>
    </row>
    <row r="30" spans="1:20" ht="28.5" x14ac:dyDescent="0.85">
      <c r="A30" s="34">
        <f>IF(RANK(G30,$G$19:$G$31)&gt;13,"",(RANK(G30,$G$19:$G$31)))</f>
        <v>12</v>
      </c>
      <c r="B30" s="31" t="str">
        <f>'[1]Marking Sheets'!B53</f>
        <v>Stephen Thorns</v>
      </c>
      <c r="C30" s="33" t="s">
        <v>17</v>
      </c>
      <c r="D30" s="32">
        <v>24</v>
      </c>
      <c r="E30" s="32">
        <v>10</v>
      </c>
      <c r="F30" s="32">
        <v>15</v>
      </c>
      <c r="G30" s="32">
        <f t="shared" si="1"/>
        <v>49</v>
      </c>
      <c r="H30" s="30">
        <f>'[1]Marking Sheets'!A53</f>
        <v>10</v>
      </c>
      <c r="I30" s="58" t="str">
        <f>B30</f>
        <v>Stephen Thorns</v>
      </c>
      <c r="J30" s="36"/>
      <c r="K30" s="36"/>
      <c r="R30" s="1"/>
      <c r="S30" s="1"/>
    </row>
    <row r="31" spans="1:20" ht="28.5" x14ac:dyDescent="0.85">
      <c r="A31" s="34">
        <f>IF(RANK(G31,$G$19:$G$31)&gt;13,"",(RANK(G31,$G$19:$G$31)))</f>
        <v>13</v>
      </c>
      <c r="B31" s="31" t="str">
        <f>'[1]Marking Sheets'!B54</f>
        <v>Angus Wesley</v>
      </c>
      <c r="C31" s="33" t="s">
        <v>17</v>
      </c>
      <c r="D31" s="32">
        <v>19</v>
      </c>
      <c r="E31" s="32">
        <v>12</v>
      </c>
      <c r="F31" s="32">
        <v>16</v>
      </c>
      <c r="G31" s="32">
        <f t="shared" si="1"/>
        <v>47</v>
      </c>
      <c r="H31" s="30">
        <f>'[1]Marking Sheets'!A54</f>
        <v>3</v>
      </c>
      <c r="I31" s="58" t="str">
        <f>B31</f>
        <v>Angus Wesley</v>
      </c>
      <c r="J31" s="37"/>
      <c r="K31" s="37"/>
      <c r="R31" s="1"/>
      <c r="S31" s="1"/>
    </row>
    <row r="32" spans="1:20" ht="30" customHeight="1" x14ac:dyDescent="0.85">
      <c r="A32" s="42">
        <f>RANK(G32,$G$32:$G$35)</f>
        <v>1</v>
      </c>
      <c r="B32" s="39" t="str">
        <f>'[1]Marking Sheets'!B152</f>
        <v>Paul Matthews</v>
      </c>
      <c r="C32" s="41" t="s">
        <v>18</v>
      </c>
      <c r="D32" s="40">
        <v>30</v>
      </c>
      <c r="E32" s="40">
        <v>30</v>
      </c>
      <c r="F32" s="40">
        <v>28</v>
      </c>
      <c r="G32" s="146">
        <f>IF(B32=0,"",SUM(D32:F32))</f>
        <v>88</v>
      </c>
      <c r="H32" s="38">
        <f>'[1]Marking Sheets'!A152</f>
        <v>3</v>
      </c>
      <c r="I32" s="58" t="str">
        <f>B32</f>
        <v>Paul Matthews</v>
      </c>
      <c r="J32" s="62" t="s">
        <v>19</v>
      </c>
      <c r="K32" s="62" t="s">
        <v>21</v>
      </c>
      <c r="R32" s="1"/>
      <c r="S32" s="1"/>
    </row>
    <row r="33" spans="1:19" ht="30" customHeight="1" x14ac:dyDescent="0.85">
      <c r="A33" s="42">
        <f>RANK(G33,$G$32:$G$35)</f>
        <v>2</v>
      </c>
      <c r="B33" s="39" t="str">
        <f>'[1]Marking Sheets'!B153</f>
        <v>Gary Moore</v>
      </c>
      <c r="C33" s="41" t="s">
        <v>18</v>
      </c>
      <c r="D33" s="40">
        <v>30</v>
      </c>
      <c r="E33" s="40">
        <v>29</v>
      </c>
      <c r="F33" s="40">
        <v>28</v>
      </c>
      <c r="G33" s="146">
        <f>IF(B33=0,"",SUM(D33:F33))</f>
        <v>87</v>
      </c>
      <c r="H33" s="38">
        <f>'[1]Marking Sheets'!A153</f>
        <v>2</v>
      </c>
      <c r="I33" s="58" t="str">
        <f>B33</f>
        <v>Gary Moore</v>
      </c>
      <c r="J33" s="63"/>
      <c r="K33" s="63"/>
      <c r="R33" s="1"/>
      <c r="S33" s="1"/>
    </row>
    <row r="34" spans="1:19" ht="30" customHeight="1" x14ac:dyDescent="0.85">
      <c r="A34" s="42">
        <f>RANK(G34,$G$32:$G$35)</f>
        <v>3</v>
      </c>
      <c r="B34" s="39" t="str">
        <f>'[1]Marking Sheets'!B154</f>
        <v>David Dunk</v>
      </c>
      <c r="C34" s="41" t="s">
        <v>18</v>
      </c>
      <c r="D34" s="40">
        <v>29</v>
      </c>
      <c r="E34" s="40">
        <v>28</v>
      </c>
      <c r="F34" s="40">
        <v>26</v>
      </c>
      <c r="G34" s="146">
        <f>IF(B34=0,"",SUM(D34:F34))</f>
        <v>83</v>
      </c>
      <c r="H34" s="38">
        <f>'[1]Marking Sheets'!A154</f>
        <v>1</v>
      </c>
      <c r="I34" s="58" t="str">
        <f>B34</f>
        <v>David Dunk</v>
      </c>
      <c r="J34" s="63"/>
      <c r="K34" s="63"/>
      <c r="R34" s="1"/>
      <c r="S34" s="1"/>
    </row>
    <row r="35" spans="1:19" ht="30" customHeight="1" x14ac:dyDescent="0.85">
      <c r="A35" s="42">
        <f>RANK(G35,$G$32:$G$35)</f>
        <v>4</v>
      </c>
      <c r="B35" s="39" t="str">
        <f>'[1]Marking Sheets'!B155</f>
        <v>Russell Woodham</v>
      </c>
      <c r="C35" s="43" t="s">
        <v>18</v>
      </c>
      <c r="D35" s="40">
        <v>29</v>
      </c>
      <c r="E35" s="40">
        <v>27</v>
      </c>
      <c r="F35" s="40">
        <v>25</v>
      </c>
      <c r="G35" s="146">
        <f>IF(B35=0,"",SUM(D35:F35))</f>
        <v>81</v>
      </c>
      <c r="H35" s="38">
        <f>'[1]Marking Sheets'!A155</f>
        <v>4</v>
      </c>
      <c r="I35" s="58" t="str">
        <f>B35</f>
        <v>Russell Woodham</v>
      </c>
      <c r="J35" s="64"/>
      <c r="K35" s="64"/>
      <c r="R35" s="1"/>
      <c r="S35" s="1"/>
    </row>
    <row r="36" spans="1:19" ht="28.5" x14ac:dyDescent="0.85">
      <c r="R36" s="1"/>
      <c r="S36" s="1"/>
    </row>
    <row r="37" spans="1:19" ht="28.5" x14ac:dyDescent="0.85">
      <c r="C37" s="65" t="s">
        <v>27</v>
      </c>
      <c r="D37" s="65"/>
      <c r="E37" s="65"/>
      <c r="F37" s="65"/>
      <c r="G37" s="66"/>
      <c r="H37" s="65"/>
      <c r="R37" s="1"/>
      <c r="S37" s="1"/>
    </row>
    <row r="38" spans="1:19" ht="28.5" x14ac:dyDescent="0.85">
      <c r="C38" s="66" t="s">
        <v>22</v>
      </c>
      <c r="D38" s="66" t="s">
        <v>28</v>
      </c>
      <c r="E38" s="67" t="s">
        <v>29</v>
      </c>
      <c r="F38" s="67" t="s">
        <v>30</v>
      </c>
      <c r="G38" s="66" t="s">
        <v>31</v>
      </c>
      <c r="H38" s="66" t="s">
        <v>8</v>
      </c>
      <c r="R38" s="1"/>
      <c r="S38" s="1"/>
    </row>
    <row r="39" spans="1:19" ht="28.5" x14ac:dyDescent="0.85">
      <c r="C39" s="68" t="s">
        <v>32</v>
      </c>
      <c r="D39" s="69">
        <v>10</v>
      </c>
      <c r="E39" s="69">
        <v>9</v>
      </c>
      <c r="F39" s="69">
        <v>10</v>
      </c>
      <c r="G39" s="69">
        <v>10</v>
      </c>
      <c r="H39" s="69">
        <f t="shared" ref="H39:H47" si="2">IF(C39=0,"",D39+E39+F39+G39)</f>
        <v>39</v>
      </c>
      <c r="R39" s="1"/>
      <c r="S39" s="1"/>
    </row>
    <row r="40" spans="1:19" ht="28.5" x14ac:dyDescent="0.85">
      <c r="C40" s="68" t="s">
        <v>33</v>
      </c>
      <c r="D40" s="69">
        <v>8</v>
      </c>
      <c r="E40" s="69">
        <v>7</v>
      </c>
      <c r="F40" s="69">
        <v>9</v>
      </c>
      <c r="G40" s="69">
        <v>9</v>
      </c>
      <c r="H40" s="69">
        <f t="shared" si="2"/>
        <v>33</v>
      </c>
      <c r="R40" s="1"/>
      <c r="S40" s="1"/>
    </row>
    <row r="41" spans="1:19" x14ac:dyDescent="0.45">
      <c r="C41" s="68" t="s">
        <v>34</v>
      </c>
      <c r="D41" s="69">
        <v>7</v>
      </c>
      <c r="E41" s="69">
        <v>6</v>
      </c>
      <c r="F41" s="69">
        <v>8</v>
      </c>
      <c r="G41" s="69">
        <v>7</v>
      </c>
      <c r="H41" s="69">
        <f t="shared" si="2"/>
        <v>28</v>
      </c>
    </row>
    <row r="42" spans="1:19" x14ac:dyDescent="0.45">
      <c r="C42" s="68" t="s">
        <v>35</v>
      </c>
      <c r="D42" s="69">
        <v>6</v>
      </c>
      <c r="E42" s="69">
        <v>5</v>
      </c>
      <c r="F42" s="69">
        <v>7</v>
      </c>
      <c r="G42" s="69">
        <v>6</v>
      </c>
      <c r="H42" s="69">
        <f t="shared" si="2"/>
        <v>24</v>
      </c>
    </row>
    <row r="43" spans="1:19" x14ac:dyDescent="0.45">
      <c r="C43" s="68" t="s">
        <v>36</v>
      </c>
      <c r="D43" s="69">
        <v>6</v>
      </c>
      <c r="E43" s="69">
        <v>8</v>
      </c>
      <c r="F43" s="69">
        <v>0</v>
      </c>
      <c r="G43" s="69">
        <v>8</v>
      </c>
      <c r="H43" s="69">
        <f t="shared" si="2"/>
        <v>22</v>
      </c>
    </row>
    <row r="44" spans="1:19" x14ac:dyDescent="0.45">
      <c r="C44" s="68" t="s">
        <v>37</v>
      </c>
      <c r="D44" s="69">
        <v>9</v>
      </c>
      <c r="E44" s="69">
        <v>10</v>
      </c>
      <c r="F44" s="69">
        <v>0</v>
      </c>
      <c r="G44" s="69"/>
      <c r="H44" s="69">
        <f t="shared" si="2"/>
        <v>19</v>
      </c>
    </row>
    <row r="45" spans="1:19" x14ac:dyDescent="0.45">
      <c r="C45" s="68" t="s">
        <v>38</v>
      </c>
      <c r="D45" s="69">
        <v>5</v>
      </c>
      <c r="E45" s="69">
        <v>4</v>
      </c>
      <c r="F45" s="69">
        <v>0</v>
      </c>
      <c r="G45" s="69">
        <v>6</v>
      </c>
      <c r="H45" s="69">
        <f t="shared" si="2"/>
        <v>15</v>
      </c>
    </row>
    <row r="46" spans="1:19" x14ac:dyDescent="0.45">
      <c r="C46" s="68"/>
      <c r="D46" s="69"/>
      <c r="E46" s="69"/>
      <c r="F46" s="69"/>
      <c r="G46" s="69"/>
      <c r="H46" s="69" t="str">
        <f t="shared" si="2"/>
        <v/>
      </c>
    </row>
    <row r="47" spans="1:19" x14ac:dyDescent="0.45">
      <c r="C47" s="68"/>
      <c r="D47" s="69"/>
      <c r="E47" s="69"/>
      <c r="F47" s="69"/>
      <c r="G47" s="69"/>
      <c r="H47" s="69" t="str">
        <f t="shared" si="2"/>
        <v/>
      </c>
    </row>
  </sheetData>
  <mergeCells count="11">
    <mergeCell ref="J19:J31"/>
    <mergeCell ref="K19:K31"/>
    <mergeCell ref="J32:J35"/>
    <mergeCell ref="K32:K35"/>
    <mergeCell ref="A1:C1"/>
    <mergeCell ref="D1:H1"/>
    <mergeCell ref="M4:Q4"/>
    <mergeCell ref="J5:J10"/>
    <mergeCell ref="K5:K10"/>
    <mergeCell ref="J11:J18"/>
    <mergeCell ref="K11:K18"/>
  </mergeCells>
  <conditionalFormatting sqref="A32:A35">
    <cfRule type="expression" dxfId="0" priority="1">
      <formula>#REF!&lt;&gt;"OK"</formula>
    </cfRule>
  </conditionalFormatting>
  <dataValidations count="1">
    <dataValidation type="whole" allowBlank="1" showInputMessage="1" showErrorMessage="1" sqref="B5:B10 D5:F10" xr:uid="{549C38AE-CB60-4843-90A4-CB123C88E3F2}">
      <formula1>0</formula1>
      <formula2>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6716-EEDA-4B11-82B9-A9778675B1A1}">
  <dimension ref="A1:O25"/>
  <sheetViews>
    <sheetView workbookViewId="0">
      <selection activeCell="K34" sqref="K34"/>
    </sheetView>
  </sheetViews>
  <sheetFormatPr defaultRowHeight="14.25" x14ac:dyDescent="0.45"/>
  <cols>
    <col min="1" max="1" width="28" customWidth="1"/>
    <col min="2" max="2" width="22.1328125" customWidth="1"/>
    <col min="3" max="3" width="6" customWidth="1"/>
    <col min="4" max="4" width="24.59765625" customWidth="1"/>
    <col min="5" max="5" width="5.3984375" customWidth="1"/>
    <col min="6" max="6" width="25.59765625" customWidth="1"/>
    <col min="7" max="7" width="3.3984375" customWidth="1"/>
    <col min="8" max="8" width="15.265625" bestFit="1" customWidth="1"/>
    <col min="9" max="9" width="9.1328125" bestFit="1" customWidth="1"/>
    <col min="10" max="10" width="9.265625" customWidth="1"/>
    <col min="11" max="11" width="9.73046875" customWidth="1"/>
    <col min="12" max="12" width="6.1328125" bestFit="1" customWidth="1"/>
    <col min="13" max="13" width="11.1328125" customWidth="1"/>
    <col min="14" max="14" width="0" hidden="1" customWidth="1"/>
  </cols>
  <sheetData>
    <row r="1" spans="1:15" ht="17.649999999999999" x14ac:dyDescent="0.45">
      <c r="A1" s="70" t="s">
        <v>4</v>
      </c>
      <c r="B1" s="71" t="s">
        <v>39</v>
      </c>
      <c r="C1" s="71"/>
      <c r="D1" s="72" t="s">
        <v>40</v>
      </c>
      <c r="E1" s="73"/>
      <c r="F1" s="71" t="s">
        <v>41</v>
      </c>
    </row>
    <row r="2" spans="1:15" ht="17.649999999999999" hidden="1" x14ac:dyDescent="0.45">
      <c r="A2" s="74"/>
      <c r="B2" s="75"/>
      <c r="C2" s="75"/>
      <c r="D2" s="76"/>
      <c r="E2" s="76"/>
      <c r="F2" s="75"/>
      <c r="G2">
        <v>1</v>
      </c>
      <c r="H2">
        <v>2</v>
      </c>
      <c r="I2">
        <v>3</v>
      </c>
      <c r="J2">
        <v>4</v>
      </c>
    </row>
    <row r="3" spans="1:15" ht="15" x14ac:dyDescent="0.45">
      <c r="A3" s="77" t="s">
        <v>18</v>
      </c>
      <c r="B3" s="78" t="s">
        <v>42</v>
      </c>
      <c r="C3" s="79">
        <v>50</v>
      </c>
      <c r="D3" s="80">
        <v>25</v>
      </c>
      <c r="E3" s="81"/>
      <c r="F3" s="82">
        <v>15</v>
      </c>
      <c r="H3" s="65" t="s">
        <v>27</v>
      </c>
      <c r="I3" s="65"/>
      <c r="J3" s="65"/>
      <c r="K3" s="65"/>
      <c r="L3" s="65"/>
      <c r="M3" s="65"/>
    </row>
    <row r="4" spans="1:15" ht="28.5" x14ac:dyDescent="0.45">
      <c r="A4" s="77"/>
      <c r="B4" s="83" t="s">
        <v>23</v>
      </c>
      <c r="C4" s="83"/>
      <c r="D4" s="84" t="s">
        <v>33</v>
      </c>
      <c r="E4" s="85"/>
      <c r="F4" s="86" t="s">
        <v>34</v>
      </c>
      <c r="H4" s="66" t="s">
        <v>22</v>
      </c>
      <c r="I4" s="66" t="s">
        <v>28</v>
      </c>
      <c r="J4" s="67" t="s">
        <v>29</v>
      </c>
      <c r="K4" s="67" t="s">
        <v>30</v>
      </c>
      <c r="L4" s="66" t="s">
        <v>31</v>
      </c>
      <c r="M4" s="66" t="s">
        <v>8</v>
      </c>
    </row>
    <row r="5" spans="1:15" ht="15" x14ac:dyDescent="0.45">
      <c r="A5" s="87" t="s">
        <v>17</v>
      </c>
      <c r="B5" s="88" t="s">
        <v>43</v>
      </c>
      <c r="C5" s="89">
        <v>50</v>
      </c>
      <c r="D5" s="90">
        <v>25</v>
      </c>
      <c r="E5" s="91"/>
      <c r="F5" s="92">
        <v>15</v>
      </c>
      <c r="H5" s="68" t="s">
        <v>32</v>
      </c>
      <c r="I5" s="69">
        <v>10</v>
      </c>
      <c r="J5" s="69">
        <v>9</v>
      </c>
      <c r="K5" s="69">
        <v>10</v>
      </c>
      <c r="L5" s="69">
        <v>10</v>
      </c>
      <c r="M5" s="69">
        <f t="shared" ref="M5:M13" si="0">IF(H5=0,"",I5+J5+K5+L5)</f>
        <v>39</v>
      </c>
      <c r="O5" s="93">
        <v>40</v>
      </c>
    </row>
    <row r="6" spans="1:15" ht="15.75" x14ac:dyDescent="0.45">
      <c r="A6" s="87"/>
      <c r="B6" s="83" t="s">
        <v>24</v>
      </c>
      <c r="C6" s="83"/>
      <c r="D6" s="84" t="s">
        <v>44</v>
      </c>
      <c r="E6" s="85"/>
      <c r="F6" s="86" t="s">
        <v>45</v>
      </c>
      <c r="H6" s="68" t="s">
        <v>33</v>
      </c>
      <c r="I6" s="69">
        <v>8</v>
      </c>
      <c r="J6" s="69">
        <v>7</v>
      </c>
      <c r="K6" s="69">
        <v>9</v>
      </c>
      <c r="L6" s="69">
        <v>9</v>
      </c>
      <c r="M6" s="69">
        <f t="shared" si="0"/>
        <v>33</v>
      </c>
      <c r="O6" s="93">
        <v>20</v>
      </c>
    </row>
    <row r="7" spans="1:15" ht="15" x14ac:dyDescent="0.45">
      <c r="A7" s="94" t="s">
        <v>12</v>
      </c>
      <c r="B7" s="95" t="s">
        <v>46</v>
      </c>
      <c r="C7" s="96">
        <v>50</v>
      </c>
      <c r="D7" s="97">
        <v>25</v>
      </c>
      <c r="E7" s="98"/>
      <c r="F7" s="99">
        <v>15</v>
      </c>
      <c r="H7" s="68" t="s">
        <v>34</v>
      </c>
      <c r="I7" s="69">
        <v>7</v>
      </c>
      <c r="J7" s="69">
        <v>6</v>
      </c>
      <c r="K7" s="69">
        <v>8</v>
      </c>
      <c r="L7" s="69">
        <v>7</v>
      </c>
      <c r="M7" s="69">
        <f t="shared" si="0"/>
        <v>28</v>
      </c>
      <c r="O7" s="100">
        <v>10</v>
      </c>
    </row>
    <row r="8" spans="1:15" ht="15.75" x14ac:dyDescent="0.45">
      <c r="A8" s="94"/>
      <c r="B8" s="83" t="s">
        <v>47</v>
      </c>
      <c r="C8" s="83"/>
      <c r="D8" s="84" t="s">
        <v>48</v>
      </c>
      <c r="E8" s="85"/>
      <c r="F8" s="86" t="s">
        <v>49</v>
      </c>
      <c r="H8" s="68" t="s">
        <v>35</v>
      </c>
      <c r="I8" s="69">
        <v>6</v>
      </c>
      <c r="J8" s="69">
        <v>5</v>
      </c>
      <c r="K8" s="69">
        <v>7</v>
      </c>
      <c r="L8" s="69">
        <v>6</v>
      </c>
      <c r="M8" s="69">
        <f t="shared" si="0"/>
        <v>24</v>
      </c>
    </row>
    <row r="9" spans="1:15" ht="15" x14ac:dyDescent="0.45">
      <c r="A9" s="101" t="s">
        <v>50</v>
      </c>
      <c r="B9" s="102"/>
      <c r="C9" s="103">
        <v>50</v>
      </c>
      <c r="D9" s="104">
        <v>25</v>
      </c>
      <c r="E9" s="105"/>
      <c r="F9" s="106">
        <v>15</v>
      </c>
      <c r="H9" s="68" t="s">
        <v>36</v>
      </c>
      <c r="I9" s="69">
        <v>6</v>
      </c>
      <c r="J9" s="69">
        <v>8</v>
      </c>
      <c r="K9" s="69">
        <v>0</v>
      </c>
      <c r="L9" s="69">
        <v>8</v>
      </c>
      <c r="M9" s="69">
        <f t="shared" si="0"/>
        <v>22</v>
      </c>
    </row>
    <row r="10" spans="1:15" ht="15" x14ac:dyDescent="0.45">
      <c r="A10" s="107"/>
      <c r="B10" s="108" t="s">
        <v>51</v>
      </c>
      <c r="C10" s="109"/>
      <c r="D10" s="110" t="s">
        <v>51</v>
      </c>
      <c r="E10" s="111"/>
      <c r="F10" s="108" t="s">
        <v>51</v>
      </c>
      <c r="H10" s="68" t="s">
        <v>37</v>
      </c>
      <c r="I10" s="69">
        <v>9</v>
      </c>
      <c r="J10" s="69">
        <v>10</v>
      </c>
      <c r="K10" s="69">
        <v>0</v>
      </c>
      <c r="L10" s="69"/>
      <c r="M10" s="69">
        <f t="shared" si="0"/>
        <v>19</v>
      </c>
    </row>
    <row r="11" spans="1:15" ht="15" x14ac:dyDescent="0.45">
      <c r="A11" s="112" t="s">
        <v>14</v>
      </c>
      <c r="B11" s="113" t="s">
        <v>52</v>
      </c>
      <c r="C11" s="114">
        <v>50</v>
      </c>
      <c r="D11" s="115">
        <v>25</v>
      </c>
      <c r="E11" s="116"/>
      <c r="F11" s="117">
        <v>15</v>
      </c>
      <c r="H11" s="68" t="s">
        <v>38</v>
      </c>
      <c r="I11" s="69">
        <v>5</v>
      </c>
      <c r="J11" s="69">
        <v>4</v>
      </c>
      <c r="K11" s="69">
        <v>0</v>
      </c>
      <c r="L11" s="69">
        <v>6</v>
      </c>
      <c r="M11" s="69">
        <f t="shared" si="0"/>
        <v>15</v>
      </c>
    </row>
    <row r="12" spans="1:15" ht="16.149999999999999" thickBot="1" x14ac:dyDescent="0.55000000000000004">
      <c r="A12" s="112"/>
      <c r="B12" s="83" t="s">
        <v>53</v>
      </c>
      <c r="C12" s="83"/>
      <c r="D12" s="118" t="s">
        <v>54</v>
      </c>
      <c r="E12" s="119"/>
      <c r="F12" s="86" t="s">
        <v>55</v>
      </c>
      <c r="H12" s="140"/>
      <c r="I12" s="141"/>
      <c r="J12" s="141"/>
      <c r="K12" s="141"/>
      <c r="L12" s="141"/>
      <c r="M12" s="141" t="str">
        <f t="shared" si="0"/>
        <v/>
      </c>
    </row>
    <row r="13" spans="1:15" ht="30" x14ac:dyDescent="0.45">
      <c r="A13" s="120" t="s">
        <v>56</v>
      </c>
      <c r="B13" s="121" t="s">
        <v>57</v>
      </c>
      <c r="C13" s="122">
        <v>25</v>
      </c>
      <c r="D13" s="123">
        <v>15</v>
      </c>
      <c r="E13" s="124"/>
      <c r="F13" s="125">
        <v>10</v>
      </c>
      <c r="H13" s="142"/>
      <c r="I13" s="143"/>
      <c r="J13" s="143"/>
      <c r="K13" s="143"/>
      <c r="L13" s="143"/>
      <c r="M13" s="143" t="str">
        <f t="shared" si="0"/>
        <v/>
      </c>
    </row>
    <row r="14" spans="1:15" ht="15" x14ac:dyDescent="0.45">
      <c r="A14" s="126"/>
      <c r="B14" s="127" t="s">
        <v>34</v>
      </c>
      <c r="C14" s="127"/>
      <c r="D14" s="110" t="s">
        <v>51</v>
      </c>
      <c r="E14" s="111"/>
      <c r="F14" s="128" t="s">
        <v>58</v>
      </c>
    </row>
    <row r="15" spans="1:15" ht="15" x14ac:dyDescent="0.45">
      <c r="A15" s="129" t="s">
        <v>59</v>
      </c>
      <c r="B15" s="130" t="s">
        <v>60</v>
      </c>
      <c r="C15" s="131"/>
      <c r="D15" s="132"/>
      <c r="E15" s="133">
        <v>25</v>
      </c>
      <c r="F15" s="134" t="s">
        <v>54</v>
      </c>
    </row>
    <row r="16" spans="1:15" ht="30" x14ac:dyDescent="0.45">
      <c r="A16" s="129" t="s">
        <v>61</v>
      </c>
      <c r="B16" s="130" t="s">
        <v>62</v>
      </c>
      <c r="C16" s="131"/>
      <c r="D16" s="132"/>
      <c r="E16" s="133">
        <v>20</v>
      </c>
      <c r="F16" s="134" t="s">
        <v>47</v>
      </c>
    </row>
    <row r="17" spans="1:6" ht="15" x14ac:dyDescent="0.45">
      <c r="A17" s="129" t="s">
        <v>63</v>
      </c>
      <c r="B17" s="130" t="s">
        <v>64</v>
      </c>
      <c r="C17" s="131"/>
      <c r="D17" s="132"/>
      <c r="E17" s="133">
        <v>25</v>
      </c>
      <c r="F17" s="134" t="s">
        <v>65</v>
      </c>
    </row>
    <row r="18" spans="1:6" ht="15" x14ac:dyDescent="0.45">
      <c r="A18" s="129" t="s">
        <v>66</v>
      </c>
      <c r="B18" s="130" t="s">
        <v>67</v>
      </c>
      <c r="C18" s="131"/>
      <c r="D18" s="132"/>
      <c r="E18" s="133">
        <v>25</v>
      </c>
      <c r="F18" s="134" t="s">
        <v>51</v>
      </c>
    </row>
    <row r="19" spans="1:6" ht="15" x14ac:dyDescent="0.45">
      <c r="A19" s="129" t="s">
        <v>68</v>
      </c>
      <c r="B19" s="130" t="s">
        <v>69</v>
      </c>
      <c r="C19" s="131"/>
      <c r="D19" s="132"/>
      <c r="E19" s="133">
        <v>25</v>
      </c>
      <c r="F19" s="134" t="s">
        <v>32</v>
      </c>
    </row>
    <row r="20" spans="1:6" ht="15" x14ac:dyDescent="0.45">
      <c r="A20" s="135" t="s">
        <v>70</v>
      </c>
      <c r="B20" s="131"/>
      <c r="C20" s="131"/>
      <c r="D20" s="132"/>
      <c r="E20" s="133">
        <v>50</v>
      </c>
      <c r="F20" s="134" t="s">
        <v>47</v>
      </c>
    </row>
    <row r="21" spans="1:6" ht="15" x14ac:dyDescent="0.45">
      <c r="A21" s="135" t="s">
        <v>71</v>
      </c>
      <c r="B21" s="131"/>
      <c r="C21" s="131"/>
      <c r="D21" s="132"/>
      <c r="E21" s="133">
        <v>50</v>
      </c>
      <c r="F21" s="134" t="s">
        <v>51</v>
      </c>
    </row>
    <row r="22" spans="1:6" ht="15" x14ac:dyDescent="0.45">
      <c r="A22" s="135" t="s">
        <v>72</v>
      </c>
      <c r="B22" s="131"/>
      <c r="C22" s="131"/>
      <c r="D22" s="132"/>
      <c r="E22" s="133">
        <v>50</v>
      </c>
      <c r="F22" s="134" t="s">
        <v>55</v>
      </c>
    </row>
    <row r="23" spans="1:6" ht="15" x14ac:dyDescent="0.45">
      <c r="A23" s="135" t="s">
        <v>73</v>
      </c>
      <c r="B23" s="131"/>
      <c r="C23" s="131"/>
      <c r="D23" s="132"/>
      <c r="E23" s="133">
        <v>50</v>
      </c>
      <c r="F23" s="134" t="s">
        <v>74</v>
      </c>
    </row>
    <row r="24" spans="1:6" ht="15.4" thickBot="1" x14ac:dyDescent="0.5">
      <c r="A24" s="135" t="s">
        <v>75</v>
      </c>
      <c r="B24" s="131"/>
      <c r="C24" s="131"/>
      <c r="D24" s="132"/>
      <c r="E24" s="136">
        <v>50</v>
      </c>
      <c r="F24" s="137" t="s">
        <v>51</v>
      </c>
    </row>
    <row r="25" spans="1:6" ht="18.399999999999999" thickBot="1" x14ac:dyDescent="0.5">
      <c r="A25" s="138" t="s">
        <v>76</v>
      </c>
      <c r="B25" s="139" t="s">
        <v>23</v>
      </c>
      <c r="C25" s="139"/>
      <c r="D25" s="139" t="s">
        <v>33</v>
      </c>
      <c r="E25" s="139"/>
      <c r="F25" s="139" t="s">
        <v>34</v>
      </c>
    </row>
  </sheetData>
  <mergeCells count="37">
    <mergeCell ref="A23:D23"/>
    <mergeCell ref="A24:D24"/>
    <mergeCell ref="B17:D17"/>
    <mergeCell ref="B18:D18"/>
    <mergeCell ref="B19:D19"/>
    <mergeCell ref="A20:D20"/>
    <mergeCell ref="A21:D21"/>
    <mergeCell ref="A22:D22"/>
    <mergeCell ref="A13:A14"/>
    <mergeCell ref="D13:E13"/>
    <mergeCell ref="B14:C14"/>
    <mergeCell ref="D14:E14"/>
    <mergeCell ref="B15:D15"/>
    <mergeCell ref="B16:D16"/>
    <mergeCell ref="A9:A10"/>
    <mergeCell ref="D9:E9"/>
    <mergeCell ref="D10:E10"/>
    <mergeCell ref="A11:A12"/>
    <mergeCell ref="D11:E11"/>
    <mergeCell ref="B12:C12"/>
    <mergeCell ref="D12:E12"/>
    <mergeCell ref="A5:A6"/>
    <mergeCell ref="D5:E5"/>
    <mergeCell ref="B6:C6"/>
    <mergeCell ref="D6:E6"/>
    <mergeCell ref="A7:A8"/>
    <mergeCell ref="D7:E7"/>
    <mergeCell ref="B8:C8"/>
    <mergeCell ref="D8:E8"/>
    <mergeCell ref="A1:A2"/>
    <mergeCell ref="B1:C2"/>
    <mergeCell ref="D1:E1"/>
    <mergeCell ref="F1:F2"/>
    <mergeCell ref="A3:A4"/>
    <mergeCell ref="D3:E3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Table</vt:lpstr>
      <vt:lpstr>Prizes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Schofield</dc:creator>
  <cp:lastModifiedBy>Mark Schofield</cp:lastModifiedBy>
  <dcterms:created xsi:type="dcterms:W3CDTF">2022-02-21T18:57:46Z</dcterms:created>
  <dcterms:modified xsi:type="dcterms:W3CDTF">2022-02-21T19:42:06Z</dcterms:modified>
</cp:coreProperties>
</file>